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<sst xmlns="http://schemas.openxmlformats.org/spreadsheetml/2006/main" count="464" uniqueCount="134">
  <si>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</si>
  <si>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</si>
  <si>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</si>
  <si>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</si>
  <si>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</si>
  <si>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</si>
  <si>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</si>
  <si>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</si>
  <si>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</si>
  <si>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</si>
  <si>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</si>
  <si>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</si>
  <si>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</si>
  <si>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</si>
  <si>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</si>
  <si>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</si>
  <si>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</si>
  <si>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</si>
  <si>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</si>
  <si>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</si>
  <si>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</si>
  <si>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</si>
  <si>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</si>
  <si>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</si>
  <si>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</si>
  <si>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</si>
  <si>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</si>
  <si>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</si>
  <si>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</si>
  <si>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</si>
  <si>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</si>
  <si>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</si>
  <si>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</si>
  <si>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</si>
  <si>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</si>
  <si>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</si>
  <si>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</si>
  <si>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</si>
  <si>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</si>
  <si>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</si>
  <si>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</si>
  <si>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</si>
  <si>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</si>
  <si>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</si>
  <si>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</si>
  <si>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</si>
  <si>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</si>
  <si>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</si>
  <si>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</si>
  <si>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</si>
  <si>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</si>
  <si>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</si>
  <si>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</si>
  <si>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</si>
  <si>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</si>
  <si>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</si>
  <si>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</si>
  <si>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</si>
  <si>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</si>
  <si>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</si>
  <si>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</si>
  <si>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</si>
  <si>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</si>
  <si>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</si>
  <si>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</si>
  <si>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</si>
  <si>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</si>
  <si>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</si>
  <si>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</si>
  <si>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</si>
  <si>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</si>
  <si>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</si>
  <si>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</si>
  <si>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</si>
  <si>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</si>
  <si>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</si>
  <si>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</si>
  <si>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</si>
  <si>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</si>
  <si>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</si>
  <si>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</si>
  <si>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</si>
  <si>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</si>
  <si>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</si>
  <si>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</si>
  <si>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</si>
  <si>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</si>
  <si>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</si>
  <si>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</si>
  <si>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</si>
  <si>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</si>
  <si>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</si>
  <si>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</si>
  <si>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</si>
  <si>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</si>
  <si>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</si>
  <si>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</si>
  <si>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</si>
  <si>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</si>
  <si>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</si>
  <si>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</si>
  <si>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</si>
  <si>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</si>
  <si>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</si>
  <si>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</si>
  <si>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</si>
  <si>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</si>
  <si>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</si>
  <si>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</si>
  <si>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</si>
  <si>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</si>
  <si>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</si>
  <si>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</si>
  <si>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</si>
  <si>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</si>
  <si>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</si>
  <si>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</si>
  <si>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</si>
  <si>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</si>
  <si>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</si>
  <si>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</si>
  <si>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</si>
  <si>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</si>
  <si>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</si>
  <si>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</si>
  <si>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</si>
  <si>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</si>
  <si>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</si>
  <si>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</si>
  <si>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10.12.2018</t>
  </si>
  <si>
    <r>
      <t xml:space="preserve">станом на 10.12.2018р.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</si>
  <si>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</si>
  <si>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</si>
  <si>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10.12.2018р.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</si>
</sst>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4.4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8849414"/>
        <c:axId val="12535863"/>
      </c:lineChart>
      <c:catAx>
        <c:axId val="88494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35863"/>
        <c:crosses val="autoZero"/>
        <c:auto val="0"/>
        <c:lblOffset val="100"/>
        <c:tickLblSkip val="1"/>
        <c:noMultiLvlLbl val="0"/>
      </c:catAx>
      <c:valAx>
        <c:axId val="125358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8494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21653952"/>
        <c:axId val="60667841"/>
      </c:lineChart>
      <c:catAx>
        <c:axId val="216539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67841"/>
        <c:crosses val="autoZero"/>
        <c:auto val="0"/>
        <c:lblOffset val="100"/>
        <c:tickLblSkip val="1"/>
        <c:noMultiLvlLbl val="0"/>
      </c:catAx>
      <c:valAx>
        <c:axId val="60667841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5395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48059"/>
        <c:crosses val="autoZero"/>
        <c:auto val="0"/>
        <c:lblOffset val="100"/>
        <c:tickLblSkip val="1"/>
        <c:noMultiLvlLbl val="0"/>
      </c:catAx>
      <c:valAx>
        <c:axId val="1514805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3965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2114804"/>
        <c:axId val="19033237"/>
      </c:lineChart>
      <c:catAx>
        <c:axId val="21148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33237"/>
        <c:crosses val="autoZero"/>
        <c:auto val="0"/>
        <c:lblOffset val="100"/>
        <c:tickLblSkip val="1"/>
        <c:noMultiLvlLbl val="0"/>
      </c:catAx>
      <c:valAx>
        <c:axId val="1903323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1480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10.12.2018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7081406"/>
        <c:axId val="65297199"/>
      </c:bar3D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97199"/>
        <c:crosses val="autoZero"/>
        <c:auto val="1"/>
        <c:lblOffset val="100"/>
        <c:tickLblSkip val="1"/>
        <c:noMultiLvlLbl val="0"/>
      </c:catAx>
      <c:valAx>
        <c:axId val="65297199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81406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0803880"/>
        <c:axId val="54581737"/>
      </c:bar3D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581737"/>
        <c:crosses val="autoZero"/>
        <c:auto val="1"/>
        <c:lblOffset val="100"/>
        <c:tickLblSkip val="1"/>
        <c:noMultiLvlLbl val="0"/>
      </c:catAx>
      <c:valAx>
        <c:axId val="54581737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3880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71953"/>
        <c:crosses val="autoZero"/>
        <c:auto val="0"/>
        <c:lblOffset val="100"/>
        <c:tickLblSkip val="1"/>
        <c:noMultiLvlLbl val="0"/>
      </c:catAx>
      <c:valAx>
        <c:axId val="877195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1390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1838714"/>
        <c:axId val="39439563"/>
      </c:lineChart>
      <c:catAx>
        <c:axId val="118387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9563"/>
        <c:crosses val="autoZero"/>
        <c:auto val="0"/>
        <c:lblOffset val="100"/>
        <c:tickLblSkip val="1"/>
        <c:noMultiLvlLbl val="0"/>
      </c:catAx>
      <c:valAx>
        <c:axId val="3943956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8387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9411748"/>
        <c:axId val="40488005"/>
      </c:lineChart>
      <c:catAx>
        <c:axId val="194117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88005"/>
        <c:crosses val="autoZero"/>
        <c:auto val="0"/>
        <c:lblOffset val="100"/>
        <c:tickLblSkip val="1"/>
        <c:noMultiLvlLbl val="0"/>
      </c:catAx>
      <c:valAx>
        <c:axId val="4048800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1174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8847726"/>
        <c:axId val="58302943"/>
      </c:lineChart>
      <c:catAx>
        <c:axId val="288477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02943"/>
        <c:crosses val="autoZero"/>
        <c:auto val="0"/>
        <c:lblOffset val="100"/>
        <c:tickLblSkip val="1"/>
        <c:noMultiLvlLbl val="0"/>
      </c:catAx>
      <c:valAx>
        <c:axId val="5830294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84772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4964440"/>
        <c:axId val="24917913"/>
      </c:lineChart>
      <c:catAx>
        <c:axId val="549644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17913"/>
        <c:crosses val="autoZero"/>
        <c:auto val="0"/>
        <c:lblOffset val="100"/>
        <c:tickLblSkip val="1"/>
        <c:noMultiLvlLbl val="0"/>
      </c:catAx>
      <c:valAx>
        <c:axId val="2491791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644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043"/>
        <c:crosses val="autoZero"/>
        <c:auto val="0"/>
        <c:lblOffset val="100"/>
        <c:tickLblSkip val="1"/>
        <c:noMultiLvlLbl val="0"/>
      </c:catAx>
      <c:valAx>
        <c:axId val="508504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93462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5765388"/>
        <c:axId val="9235309"/>
      </c:lineChart>
      <c:catAx>
        <c:axId val="457653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35309"/>
        <c:crosses val="autoZero"/>
        <c:auto val="0"/>
        <c:lblOffset val="100"/>
        <c:tickLblSkip val="1"/>
        <c:noMultiLvlLbl val="0"/>
      </c:catAx>
      <c:valAx>
        <c:axId val="923530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653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16008918"/>
        <c:axId val="9862535"/>
      </c:lineChart>
      <c:catAx>
        <c:axId val="160089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62535"/>
        <c:crosses val="autoZero"/>
        <c:auto val="0"/>
        <c:lblOffset val="100"/>
        <c:tickLblSkip val="1"/>
        <c:noMultiLvlLbl val="0"/>
      </c:catAx>
      <c:valAx>
        <c:axId val="986253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08918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1 559 411,8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- 143 297,9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- 133 645,3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27">
        <v>0</v>
      </c>
      <c r="V19" s="128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27">
        <v>0</v>
      </c>
      <c r="V20" s="128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27">
        <v>0</v>
      </c>
      <c r="V21" s="128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43435</v>
      </c>
      <c r="S31" s="147">
        <v>35.16241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43435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G19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130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6516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6516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6516</v>
      </c>
      <c r="R6" s="69">
        <v>11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6516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23.549999999998505</v>
      </c>
      <c r="N8" s="65">
        <v>13547.05</v>
      </c>
      <c r="O8" s="65">
        <v>8900</v>
      </c>
      <c r="P8" s="3">
        <f t="shared" si="2"/>
        <v>1.5221404494382023</v>
      </c>
      <c r="Q8" s="2">
        <v>6516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43444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6516</v>
      </c>
      <c r="R9" s="115"/>
      <c r="S9" s="72"/>
      <c r="T9" s="65"/>
      <c r="U9" s="168"/>
      <c r="V9" s="168"/>
      <c r="W9" s="118"/>
      <c r="X9" s="68">
        <f t="shared" si="3"/>
        <v>0</v>
      </c>
    </row>
    <row r="10" spans="1:24" ht="12.75">
      <c r="A10" s="10">
        <v>43445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2800</v>
      </c>
      <c r="P10" s="3">
        <f t="shared" si="2"/>
        <v>0</v>
      </c>
      <c r="Q10" s="2">
        <v>6516</v>
      </c>
      <c r="R10" s="71"/>
      <c r="S10" s="72"/>
      <c r="T10" s="70"/>
      <c r="U10" s="127"/>
      <c r="V10" s="128"/>
      <c r="W10" s="122"/>
      <c r="X10" s="68">
        <f t="shared" si="3"/>
        <v>0</v>
      </c>
    </row>
    <row r="11" spans="1:24" ht="12.75">
      <c r="A11" s="10">
        <v>43446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6516</v>
      </c>
      <c r="R11" s="69"/>
      <c r="S11" s="65"/>
      <c r="T11" s="70"/>
      <c r="U11" s="127"/>
      <c r="V11" s="128"/>
      <c r="W11" s="122"/>
      <c r="X11" s="68">
        <f t="shared" si="3"/>
        <v>0</v>
      </c>
    </row>
    <row r="12" spans="1:24" ht="12.75">
      <c r="A12" s="10">
        <v>43447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5900</v>
      </c>
      <c r="P12" s="3">
        <f t="shared" si="2"/>
        <v>0</v>
      </c>
      <c r="Q12" s="2">
        <v>6516</v>
      </c>
      <c r="R12" s="69"/>
      <c r="S12" s="65"/>
      <c r="T12" s="70"/>
      <c r="U12" s="127"/>
      <c r="V12" s="128"/>
      <c r="W12" s="122"/>
      <c r="X12" s="68">
        <f t="shared" si="3"/>
        <v>0</v>
      </c>
    </row>
    <row r="13" spans="1:24" ht="12.75">
      <c r="A13" s="10">
        <v>43448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15100</v>
      </c>
      <c r="P13" s="3">
        <f t="shared" si="2"/>
        <v>0</v>
      </c>
      <c r="Q13" s="2">
        <v>6516</v>
      </c>
      <c r="R13" s="69"/>
      <c r="S13" s="65"/>
      <c r="T13" s="70"/>
      <c r="U13" s="127"/>
      <c r="V13" s="128"/>
      <c r="W13" s="122"/>
      <c r="X13" s="68">
        <f t="shared" si="3"/>
        <v>0</v>
      </c>
    </row>
    <row r="14" spans="1:24" ht="12.75">
      <c r="A14" s="10">
        <v>43451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5600</v>
      </c>
      <c r="P14" s="3">
        <f t="shared" si="2"/>
        <v>0</v>
      </c>
      <c r="Q14" s="2">
        <v>6516</v>
      </c>
      <c r="R14" s="69"/>
      <c r="S14" s="65"/>
      <c r="T14" s="74"/>
      <c r="U14" s="127"/>
      <c r="V14" s="128"/>
      <c r="W14" s="122"/>
      <c r="X14" s="68">
        <f t="shared" si="3"/>
        <v>0</v>
      </c>
    </row>
    <row r="15" spans="1:24" ht="12.75">
      <c r="A15" s="10">
        <v>43452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6516</v>
      </c>
      <c r="R15" s="69"/>
      <c r="S15" s="65"/>
      <c r="T15" s="74"/>
      <c r="U15" s="127"/>
      <c r="V15" s="128"/>
      <c r="W15" s="122"/>
      <c r="X15" s="68">
        <f t="shared" si="3"/>
        <v>0</v>
      </c>
    </row>
    <row r="16" spans="1:24" ht="12.75">
      <c r="A16" s="10">
        <v>43453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6516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43454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10300</v>
      </c>
      <c r="P17" s="3">
        <f t="shared" si="2"/>
        <v>0</v>
      </c>
      <c r="Q17" s="2">
        <v>6516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43455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6516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43456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10300</v>
      </c>
      <c r="P19" s="3">
        <f t="shared" si="2"/>
        <v>0</v>
      </c>
      <c r="Q19" s="2">
        <v>6516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6516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6516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6516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6516</v>
      </c>
      <c r="R23" s="98"/>
      <c r="S23" s="99"/>
      <c r="T23" s="100"/>
      <c r="U23" s="142"/>
      <c r="V23" s="143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23378.5</v>
      </c>
      <c r="C24" s="85">
        <f t="shared" si="4"/>
        <v>1129.5</v>
      </c>
      <c r="D24" s="107">
        <f t="shared" si="4"/>
        <v>63.599999999999994</v>
      </c>
      <c r="E24" s="107">
        <f t="shared" si="4"/>
        <v>1065.9</v>
      </c>
      <c r="F24" s="85">
        <f t="shared" si="4"/>
        <v>77.9</v>
      </c>
      <c r="G24" s="85">
        <f t="shared" si="4"/>
        <v>1202.6999999999998</v>
      </c>
      <c r="H24" s="85">
        <f t="shared" si="4"/>
        <v>3853.4999999999995</v>
      </c>
      <c r="I24" s="85">
        <f t="shared" si="4"/>
        <v>314.2</v>
      </c>
      <c r="J24" s="85">
        <f t="shared" si="4"/>
        <v>205.6</v>
      </c>
      <c r="K24" s="85">
        <f t="shared" si="4"/>
        <v>630.7</v>
      </c>
      <c r="L24" s="85">
        <f t="shared" si="4"/>
        <v>1639.3</v>
      </c>
      <c r="M24" s="84">
        <f t="shared" si="4"/>
        <v>148.0999999999996</v>
      </c>
      <c r="N24" s="84">
        <f t="shared" si="4"/>
        <v>32580</v>
      </c>
      <c r="O24" s="84">
        <f t="shared" si="4"/>
        <v>162200</v>
      </c>
      <c r="P24" s="86">
        <f>N24/O24</f>
        <v>0.20086313193588162</v>
      </c>
      <c r="Q24" s="2"/>
      <c r="R24" s="75">
        <f>SUM(R4:R23)</f>
        <v>11</v>
      </c>
      <c r="S24" s="75">
        <f>SUM(S4:S23)</f>
        <v>0</v>
      </c>
      <c r="T24" s="75">
        <f>SUM(T4:T23)</f>
        <v>0</v>
      </c>
      <c r="U24" s="144">
        <f>SUM(U4:U23)</f>
        <v>0</v>
      </c>
      <c r="V24" s="145"/>
      <c r="W24" s="119">
        <f>SUM(W4:W23)</f>
        <v>0</v>
      </c>
      <c r="X24" s="111">
        <f>R24+S24+U24+T24+V24+W24</f>
        <v>11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43444</v>
      </c>
      <c r="S29" s="147">
        <v>1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43444</v>
      </c>
      <c r="S39" s="136">
        <v>1245.019629999998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132</v>
      </c>
      <c r="P27" s="180"/>
    </row>
    <row r="28" spans="1:16" ht="30.75" customHeight="1">
      <c r="A28" s="170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грудень!S39</f>
        <v>1245.019629999998</v>
      </c>
      <c r="B29" s="45">
        <v>212449</v>
      </c>
      <c r="C29" s="45">
        <v>2089.02</v>
      </c>
      <c r="D29" s="45">
        <v>15588.47</v>
      </c>
      <c r="E29" s="45">
        <v>1597.16</v>
      </c>
      <c r="F29" s="45">
        <v>29564.06</v>
      </c>
      <c r="G29" s="45">
        <v>14548.55</v>
      </c>
      <c r="H29" s="45">
        <v>24</v>
      </c>
      <c r="I29" s="45">
        <v>20</v>
      </c>
      <c r="J29" s="45">
        <v>0</v>
      </c>
      <c r="K29" s="45">
        <v>0</v>
      </c>
      <c r="L29" s="59">
        <f>H29+F29+D29+J29+B29</f>
        <v>257625.53</v>
      </c>
      <c r="M29" s="46">
        <f>C29+E29+G29+I29+K29</f>
        <v>18254.73</v>
      </c>
      <c r="N29" s="47">
        <f>M29-L29</f>
        <v>-239370.8</v>
      </c>
      <c r="O29" s="181">
        <f>грудень!S29</f>
        <v>1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908516.34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175102.21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263115.67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32123.5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121187.78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13438.35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38797.180000000175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1559411.84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212449</v>
      </c>
      <c r="C58" s="9">
        <f>C29</f>
        <v>2089.02</v>
      </c>
    </row>
    <row r="59" spans="1:3" ht="25.5">
      <c r="A59" s="76" t="s">
        <v>54</v>
      </c>
      <c r="B59" s="9">
        <f>D29</f>
        <v>15588.47</v>
      </c>
      <c r="C59" s="9">
        <f>E29</f>
        <v>1597.16</v>
      </c>
    </row>
    <row r="60" spans="1:3" ht="12.75">
      <c r="A60" s="76" t="s">
        <v>55</v>
      </c>
      <c r="B60" s="9">
        <f>F29</f>
        <v>29564.06</v>
      </c>
      <c r="C60" s="9">
        <f>G29</f>
        <v>14548.55</v>
      </c>
    </row>
    <row r="61" spans="1:3" ht="25.5">
      <c r="A61" s="76" t="s">
        <v>56</v>
      </c>
      <c r="B61" s="9">
        <f>H29</f>
        <v>24</v>
      </c>
      <c r="C61" s="9">
        <f>I29</f>
        <v>20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1" sqref="B31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2018-12-10T14:00:27Z</dcterms:modified>
  <cp:category/>
  <cp:version/>
  <cp:contentType/>
  <cp:contentStatus/>
</cp:coreProperties>
</file>